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2390" windowHeight="9315" activeTab="0"/>
  </bookViews>
  <sheets>
    <sheet name="Form 27" sheetId="1" r:id="rId1"/>
    <sheet name="Sheet2" sheetId="2" r:id="rId2"/>
  </sheets>
  <definedNames>
    <definedName name="_xlnm.Print_Area" localSheetId="0">'Form 27'!$A$1:$Y$43</definedName>
  </definedNames>
  <calcPr fullCalcOnLoad="1"/>
</workbook>
</file>

<file path=xl/sharedStrings.xml><?xml version="1.0" encoding="utf-8"?>
<sst xmlns="http://schemas.openxmlformats.org/spreadsheetml/2006/main" count="134" uniqueCount="63">
  <si>
    <t>Prev. Dec.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</si>
  <si>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</si>
  <si>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</si>
  <si>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</si>
  <si>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</si>
  <si>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</si>
  <si>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</si>
  <si>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</si>
  <si>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</si>
  <si>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</si>
  <si>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</si>
  <si>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</si>
  <si>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</si>
  <si>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</si>
  <si>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Goal</t>
  </si>
  <si>
    <t>MEMBERSHIP</t>
  </si>
  <si>
    <t>LUNCHEON ATTENDANCE</t>
  </si>
  <si>
    <t>Description</t>
  </si>
  <si>
    <t xml:space="preserve">1.  All of the data in this report are to be determined as of the date of the monthly BEC and luncheon meetings after all inductions and resignations have been reported.  </t>
  </si>
  <si>
    <t>NOTES</t>
  </si>
  <si>
    <t xml:space="preserve">     New applications and resignations that occur after the monthly BEC meeting shall be reported at the next BEC meeting.</t>
  </si>
  <si>
    <t xml:space="preserve"> </t>
  </si>
  <si>
    <t>**Branch Executive Committee</t>
  </si>
  <si>
    <t>*</t>
  </si>
  <si>
    <t>**</t>
  </si>
  <si>
    <t>Number of active branch members in attendance</t>
  </si>
  <si>
    <t xml:space="preserve">2.  The goals in Lines 11, 15, 18 and 19 are the most important for long term branch health and vitality. </t>
  </si>
  <si>
    <t>Region:</t>
  </si>
  <si>
    <t>Area:</t>
  </si>
  <si>
    <t>Branch:</t>
  </si>
  <si>
    <t>Year:</t>
  </si>
  <si>
    <t>DATE:</t>
  </si>
  <si>
    <t>-----</t>
  </si>
  <si>
    <t>Monthly distribution:  BEC members, Area Governor, Regional Director, sirstateform27@gmail.com</t>
  </si>
  <si>
    <t>Line</t>
  </si>
  <si>
    <t>FORM 27 - MONTHLY BRANCH MEMBERSHIP REPORT</t>
  </si>
  <si>
    <t>SUBMITTED BY BIG SIR:</t>
  </si>
  <si>
    <t>Members reclassified from active to inactive status this month</t>
  </si>
  <si>
    <t>Inactive members reclassified to active status this month</t>
  </si>
  <si>
    <t>Withdrawals this month from list of applicants in process</t>
  </si>
  <si>
    <t>New applicants this month (including Transfers in and Rejoiners)</t>
  </si>
  <si>
    <t>New applicants accepted this month by the BEC**</t>
  </si>
  <si>
    <t>* At least 10% of Total Active Members shown in the Prev. Dec. column on Line 15.</t>
  </si>
  <si>
    <t>*** At least the number of the Total Active Members shown in the Prev. Dec. column on Line 15.</t>
  </si>
  <si>
    <t>GUESTS IN ATTENDANCE (Guests are potential members only)</t>
  </si>
  <si>
    <t>*At least 70% of the active members shown on line 15 for each regular monthly luncheon meeting. (There is no goal for Ladies Days Luncheons)</t>
  </si>
  <si>
    <t>**At least 10% of Total Active Members shown in the Prev. Dec. column on Line 15 times 2.0.</t>
  </si>
  <si>
    <r>
      <t>Visitors in attendance</t>
    </r>
    <r>
      <rPr>
        <sz val="16"/>
        <rFont val="Arial"/>
        <family val="2"/>
      </rPr>
      <t xml:space="preserve"> (Visitors are all other non members, including speakers)</t>
    </r>
  </si>
  <si>
    <r>
      <rPr>
        <sz val="20"/>
        <rFont val="Arial"/>
        <family val="2"/>
      </rPr>
      <t>Inactive members</t>
    </r>
    <r>
      <rPr>
        <sz val="19"/>
        <rFont val="Arial"/>
        <family val="2"/>
      </rPr>
      <t xml:space="preserve"> </t>
    </r>
    <r>
      <rPr>
        <sz val="16"/>
        <rFont val="Arial"/>
        <family val="2"/>
      </rPr>
      <t>Resigned, Deceased, Transferred out or Terminated this month</t>
    </r>
  </si>
  <si>
    <r>
      <rPr>
        <sz val="20"/>
        <rFont val="Arial"/>
        <family val="2"/>
      </rPr>
      <t>Active members</t>
    </r>
    <r>
      <rPr>
        <sz val="16"/>
        <rFont val="Arial"/>
        <family val="2"/>
      </rPr>
      <t xml:space="preserve"> Resigned, Deceased, Transferred out or Terminated this month</t>
    </r>
  </si>
  <si>
    <r>
      <t xml:space="preserve">Total No.on list of applicants in process last month </t>
    </r>
    <r>
      <rPr>
        <sz val="16"/>
        <rFont val="Arial"/>
        <family val="2"/>
      </rPr>
      <t>(= Line 12 last month)</t>
    </r>
  </si>
  <si>
    <r>
      <t xml:space="preserve">Total No.on list of applicants in process this month </t>
    </r>
    <r>
      <rPr>
        <sz val="16"/>
        <rFont val="Arial"/>
        <family val="2"/>
      </rPr>
      <t>(Lines 7-8+9-10)</t>
    </r>
  </si>
  <si>
    <r>
      <t xml:space="preserve">TOTAL NO. OF NEW ACTIVE MEMBERS IN THIS MONTH </t>
    </r>
    <r>
      <rPr>
        <sz val="16"/>
        <rFont val="Arial"/>
        <family val="2"/>
      </rPr>
      <t>(Lines 4+10)</t>
    </r>
  </si>
  <si>
    <r>
      <t xml:space="preserve">TOTAL NO. OF ACTIVE MEMBERS OUT THIS MONTH </t>
    </r>
    <r>
      <rPr>
        <sz val="16"/>
        <rFont val="Arial"/>
        <family val="2"/>
      </rPr>
      <t xml:space="preserve"> (Lines 3+13)</t>
    </r>
  </si>
  <si>
    <r>
      <t>TOTAL NO. OF ACTIVE MEMBERS THIS MONTH</t>
    </r>
    <r>
      <rPr>
        <sz val="16"/>
        <rFont val="Arial"/>
        <family val="2"/>
      </rPr>
      <t xml:space="preserve"> (Lines 1+4+10-14)</t>
    </r>
  </si>
  <si>
    <r>
      <t xml:space="preserve">Total No. of active members last month </t>
    </r>
    <r>
      <rPr>
        <sz val="16"/>
        <rFont val="Arial"/>
        <family val="2"/>
      </rPr>
      <t>(= Line 15 last month)</t>
    </r>
  </si>
  <si>
    <r>
      <t>Total No. on inactive status last month</t>
    </r>
    <r>
      <rPr>
        <sz val="16"/>
        <rFont val="Arial"/>
        <family val="2"/>
      </rPr>
      <t xml:space="preserve"> (= Line 6 last month)</t>
    </r>
  </si>
  <si>
    <r>
      <t xml:space="preserve">Total number on inactive status this month </t>
    </r>
    <r>
      <rPr>
        <sz val="16"/>
        <rFont val="Arial"/>
        <family val="2"/>
      </rPr>
      <t>(Lines 2+3-4-5)</t>
    </r>
  </si>
  <si>
    <r>
      <t xml:space="preserve">Total No. of active members this month </t>
    </r>
    <r>
      <rPr>
        <sz val="16"/>
        <rFont val="Arial"/>
        <family val="2"/>
      </rPr>
      <t>(= Line 15)</t>
    </r>
    <r>
      <rPr>
        <sz val="20"/>
        <rFont val="Arial"/>
        <family val="2"/>
      </rPr>
      <t xml:space="preserve">  </t>
    </r>
  </si>
  <si>
    <r>
      <t xml:space="preserve">PERCENT OF ACTIVE MEMBERS IN ATTENDANCE </t>
    </r>
    <r>
      <rPr>
        <sz val="16"/>
        <rFont val="Arial"/>
        <family val="2"/>
      </rPr>
      <t>(Lines 17/16)</t>
    </r>
  </si>
  <si>
    <r>
      <t xml:space="preserve">Total attendance </t>
    </r>
    <r>
      <rPr>
        <sz val="16"/>
        <rFont val="Arial"/>
        <family val="2"/>
      </rPr>
      <t>(Lines 17+19+20)</t>
    </r>
  </si>
  <si>
    <t>Form 27, New 04/30/2010</t>
  </si>
  <si>
    <t>Art Vogl (925) 288-0488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</si>
</sst>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\-yy;@"/>
    <numFmt numFmtId="166" formatCode="[$-409]d\-mmm;@"/>
    <numFmt numFmtId="167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19"/>
      <name val="Arial"/>
      <family val="2"/>
    </font>
    <font>
      <b/>
      <i/>
      <sz val="16"/>
      <name val="BayScript"/>
      <family val="0"/>
    </font>
    <font>
      <b/>
      <i/>
      <sz val="16"/>
      <name val="Brush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32" borderId="27" xfId="0" applyFont="1" applyFill="1" applyBorder="1" applyAlignment="1" applyProtection="1" quotePrefix="1">
      <alignment horizontal="center"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32" borderId="13" xfId="0" applyFont="1" applyFill="1" applyBorder="1" applyAlignment="1" applyProtection="1" quotePrefix="1">
      <alignment horizontal="center" vertical="center"/>
      <protection/>
    </xf>
    <xf numFmtId="0" fontId="5" fillId="32" borderId="24" xfId="0" applyFont="1" applyFill="1" applyBorder="1" applyAlignment="1">
      <alignment horizontal="center" vertical="center"/>
    </xf>
    <xf numFmtId="0" fontId="5" fillId="32" borderId="28" xfId="0" applyFont="1" applyFill="1" applyBorder="1" applyAlignment="1" applyProtection="1" quotePrefix="1">
      <alignment horizontal="center" vertical="center"/>
      <protection/>
    </xf>
    <xf numFmtId="0" fontId="5" fillId="32" borderId="22" xfId="0" applyFont="1" applyFill="1" applyBorder="1" applyAlignment="1" applyProtection="1" quotePrefix="1">
      <alignment horizontal="center" vertical="center"/>
      <protection/>
    </xf>
    <xf numFmtId="0" fontId="5" fillId="32" borderId="23" xfId="0" applyFont="1" applyFill="1" applyBorder="1" applyAlignment="1" applyProtection="1" quotePrefix="1">
      <alignment horizontal="center" vertical="center"/>
      <protection/>
    </xf>
    <xf numFmtId="0" fontId="5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 quotePrefix="1">
      <alignment horizontal="center" vertical="center"/>
      <protection/>
    </xf>
    <xf numFmtId="0" fontId="5" fillId="32" borderId="30" xfId="0" applyFont="1" applyFill="1" applyBorder="1" applyAlignment="1" applyProtection="1" quotePrefix="1">
      <alignment horizontal="center" vertical="center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9" fontId="4" fillId="32" borderId="13" xfId="57" applyFont="1" applyFill="1" applyBorder="1" applyAlignment="1">
      <alignment horizontal="center" vertical="center"/>
    </xf>
    <xf numFmtId="9" fontId="4" fillId="32" borderId="14" xfId="57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3" fillId="32" borderId="16" xfId="0" applyFont="1" applyFill="1" applyBorder="1" applyAlignment="1" quotePrefix="1">
      <alignment horizontal="center" vertical="center"/>
    </xf>
    <xf numFmtId="0" fontId="5" fillId="32" borderId="13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5" fillId="0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4" fontId="2" fillId="0" borderId="37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14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GridLines="0" tabSelected="1" zoomScale="55" zoomScaleNormal="55" zoomScalePageLayoutView="0" workbookViewId="0" topLeftCell="A1">
      <selection activeCell="AB23" sqref="AB23"/>
    </sheetView>
  </sheetViews>
  <sheetFormatPr defaultColWidth="9.140625" defaultRowHeight="24.75" customHeight="1"/>
  <cols>
    <col min="1" max="1" width="14.57421875" style="7" customWidth="1"/>
    <col min="2" max="10" width="13.7109375" style="7" customWidth="1"/>
    <col min="11" max="11" width="11.7109375" style="7" customWidth="1"/>
    <col min="12" max="24" width="9.7109375" style="7" customWidth="1"/>
    <col min="25" max="25" width="15.140625" style="7" customWidth="1"/>
    <col min="26" max="16384" width="9.140625" style="7" customWidth="1"/>
  </cols>
  <sheetData>
    <row r="1" spans="1:25" s="9" customFormat="1" ht="39.75" customHeight="1">
      <c r="A1" s="10"/>
      <c r="B1" s="105" t="s">
        <v>35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"/>
    </row>
    <row r="2" spans="1:25" s="9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4:25" s="9" customFormat="1" ht="39.75" customHeight="1">
      <c r="D3" s="10"/>
      <c r="G3" s="10"/>
      <c r="J3" s="11" t="s">
        <v>30</v>
      </c>
      <c r="K3" s="119">
        <v>2013</v>
      </c>
      <c r="L3" s="120"/>
      <c r="N3" s="10"/>
      <c r="O3" s="10"/>
      <c r="P3" s="10"/>
      <c r="Q3" s="11" t="s">
        <v>27</v>
      </c>
      <c r="R3" s="39">
        <v>6</v>
      </c>
      <c r="S3" s="10"/>
      <c r="T3" s="11" t="s">
        <v>28</v>
      </c>
      <c r="U3" s="39">
        <v>2</v>
      </c>
      <c r="V3" s="10"/>
      <c r="W3" s="10"/>
      <c r="X3" s="11" t="s">
        <v>29</v>
      </c>
      <c r="Y3" s="39">
        <v>116</v>
      </c>
    </row>
    <row r="4" ht="15" customHeight="1"/>
    <row r="5" spans="1:25" ht="24.75" customHeight="1" thickBot="1">
      <c r="A5" s="12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54.75" customHeight="1" thickBot="1">
      <c r="A6" s="16" t="s">
        <v>34</v>
      </c>
      <c r="B6" s="121" t="s">
        <v>17</v>
      </c>
      <c r="C6" s="122"/>
      <c r="D6" s="122"/>
      <c r="E6" s="122"/>
      <c r="F6" s="122"/>
      <c r="G6" s="122"/>
      <c r="H6" s="122"/>
      <c r="I6" s="122"/>
      <c r="J6" s="123"/>
      <c r="K6" s="102" t="s">
        <v>0</v>
      </c>
      <c r="L6" s="98" t="s">
        <v>1</v>
      </c>
      <c r="M6" s="99" t="s">
        <v>2</v>
      </c>
      <c r="N6" s="98" t="s">
        <v>3</v>
      </c>
      <c r="O6" s="99" t="s">
        <v>4</v>
      </c>
      <c r="P6" s="98" t="s">
        <v>5</v>
      </c>
      <c r="Q6" s="99" t="s">
        <v>6</v>
      </c>
      <c r="R6" s="98" t="s">
        <v>7</v>
      </c>
      <c r="S6" s="99" t="s">
        <v>8</v>
      </c>
      <c r="T6" s="98" t="s">
        <v>9</v>
      </c>
      <c r="U6" s="99" t="s">
        <v>10</v>
      </c>
      <c r="V6" s="98" t="s">
        <v>11</v>
      </c>
      <c r="W6" s="99" t="s">
        <v>12</v>
      </c>
      <c r="X6" s="100" t="s">
        <v>13</v>
      </c>
      <c r="Y6" s="16" t="s">
        <v>14</v>
      </c>
    </row>
    <row r="7" spans="1:25" ht="30" customHeight="1">
      <c r="A7" s="18">
        <v>1</v>
      </c>
      <c r="B7" s="106" t="s">
        <v>55</v>
      </c>
      <c r="C7" s="107"/>
      <c r="D7" s="107"/>
      <c r="E7" s="107"/>
      <c r="F7" s="107"/>
      <c r="G7" s="107"/>
      <c r="H7" s="107"/>
      <c r="I7" s="107"/>
      <c r="J7" s="108"/>
      <c r="K7" s="57" t="s">
        <v>32</v>
      </c>
      <c r="L7" s="58">
        <v>251</v>
      </c>
      <c r="M7" s="58">
        <v>250</v>
      </c>
      <c r="N7" s="58">
        <v>252</v>
      </c>
      <c r="O7" s="58">
        <f aca="true" t="shared" si="0" ref="O7:U7">N21</f>
        <v>258</v>
      </c>
      <c r="P7" s="58">
        <f t="shared" si="0"/>
        <v>254</v>
      </c>
      <c r="Q7" s="58">
        <f t="shared" si="0"/>
        <v>252</v>
      </c>
      <c r="R7" s="58">
        <f t="shared" si="0"/>
        <v>254</v>
      </c>
      <c r="S7" s="58">
        <f>R21</f>
        <v>254</v>
      </c>
      <c r="T7" s="58">
        <f t="shared" si="0"/>
        <v>254</v>
      </c>
      <c r="U7" s="58">
        <f t="shared" si="0"/>
        <v>254</v>
      </c>
      <c r="V7" s="58">
        <f>U21</f>
        <v>253</v>
      </c>
      <c r="W7" s="58">
        <f>V21</f>
        <v>254</v>
      </c>
      <c r="X7" s="57" t="s">
        <v>32</v>
      </c>
      <c r="Y7" s="57" t="s">
        <v>32</v>
      </c>
    </row>
    <row r="8" spans="1:25" ht="30" customHeight="1">
      <c r="A8" s="19">
        <v>2</v>
      </c>
      <c r="B8" s="20" t="s">
        <v>56</v>
      </c>
      <c r="C8" s="21"/>
      <c r="D8" s="21"/>
      <c r="E8" s="21"/>
      <c r="F8" s="21"/>
      <c r="G8" s="21"/>
      <c r="H8" s="21"/>
      <c r="I8" s="21"/>
      <c r="J8" s="21"/>
      <c r="K8" s="59" t="s">
        <v>32</v>
      </c>
      <c r="L8" s="60">
        <v>47</v>
      </c>
      <c r="M8" s="60">
        <v>47</v>
      </c>
      <c r="N8" s="60">
        <f aca="true" t="shared" si="1" ref="N8:W8">M12</f>
        <v>47</v>
      </c>
      <c r="O8" s="60">
        <v>47</v>
      </c>
      <c r="P8" s="60">
        <f t="shared" si="1"/>
        <v>50</v>
      </c>
      <c r="Q8" s="60">
        <f t="shared" si="1"/>
        <v>51</v>
      </c>
      <c r="R8" s="60">
        <f t="shared" si="1"/>
        <v>51</v>
      </c>
      <c r="S8" s="60">
        <f>R12</f>
        <v>53</v>
      </c>
      <c r="T8" s="60">
        <f t="shared" si="1"/>
        <v>54</v>
      </c>
      <c r="U8" s="60">
        <f t="shared" si="1"/>
        <v>55</v>
      </c>
      <c r="V8" s="60">
        <f t="shared" si="1"/>
        <v>55</v>
      </c>
      <c r="W8" s="60">
        <f t="shared" si="1"/>
        <v>60</v>
      </c>
      <c r="X8" s="61" t="s">
        <v>32</v>
      </c>
      <c r="Y8" s="59" t="s">
        <v>32</v>
      </c>
    </row>
    <row r="9" spans="1:25" ht="30" customHeight="1">
      <c r="A9" s="19">
        <v>3</v>
      </c>
      <c r="B9" s="28" t="s">
        <v>37</v>
      </c>
      <c r="C9" s="85"/>
      <c r="D9" s="85"/>
      <c r="E9" s="85"/>
      <c r="F9" s="85"/>
      <c r="G9" s="85"/>
      <c r="H9" s="85"/>
      <c r="I9" s="85"/>
      <c r="J9" s="86"/>
      <c r="K9" s="62" t="s">
        <v>32</v>
      </c>
      <c r="L9" s="45">
        <v>1</v>
      </c>
      <c r="M9" s="46">
        <v>1</v>
      </c>
      <c r="N9" s="45">
        <v>1</v>
      </c>
      <c r="O9" s="47">
        <v>3</v>
      </c>
      <c r="P9" s="40">
        <v>2</v>
      </c>
      <c r="Q9" s="47">
        <v>0</v>
      </c>
      <c r="R9" s="45">
        <v>2</v>
      </c>
      <c r="S9" s="46">
        <v>2</v>
      </c>
      <c r="T9" s="45">
        <v>1</v>
      </c>
      <c r="U9" s="47">
        <v>0</v>
      </c>
      <c r="V9" s="40">
        <v>5</v>
      </c>
      <c r="W9" s="45">
        <v>1</v>
      </c>
      <c r="X9" s="59" t="s">
        <v>32</v>
      </c>
      <c r="Y9" s="62" t="s">
        <v>32</v>
      </c>
    </row>
    <row r="10" spans="1:25" ht="30" customHeight="1">
      <c r="A10" s="19">
        <v>4</v>
      </c>
      <c r="B10" s="28" t="s">
        <v>38</v>
      </c>
      <c r="C10" s="85"/>
      <c r="D10" s="85"/>
      <c r="E10" s="85"/>
      <c r="F10" s="85"/>
      <c r="G10" s="85"/>
      <c r="H10" s="85"/>
      <c r="I10" s="85"/>
      <c r="J10" s="86"/>
      <c r="K10" s="59" t="s">
        <v>32</v>
      </c>
      <c r="L10" s="45">
        <v>0</v>
      </c>
      <c r="M10" s="46">
        <v>0</v>
      </c>
      <c r="N10" s="45">
        <v>0</v>
      </c>
      <c r="O10" s="47">
        <v>0</v>
      </c>
      <c r="P10" s="40">
        <v>0</v>
      </c>
      <c r="Q10" s="47">
        <v>0</v>
      </c>
      <c r="R10" s="45">
        <v>0</v>
      </c>
      <c r="S10" s="46">
        <v>1</v>
      </c>
      <c r="T10" s="45">
        <v>0</v>
      </c>
      <c r="U10" s="47">
        <v>0</v>
      </c>
      <c r="V10" s="40">
        <v>0</v>
      </c>
      <c r="W10" s="48">
        <v>0</v>
      </c>
      <c r="X10" s="62" t="s">
        <v>32</v>
      </c>
      <c r="Y10" s="59" t="s">
        <v>32</v>
      </c>
    </row>
    <row r="11" spans="1:25" ht="30" customHeight="1">
      <c r="A11" s="19">
        <v>5</v>
      </c>
      <c r="B11" s="109" t="s">
        <v>48</v>
      </c>
      <c r="C11" s="110"/>
      <c r="D11" s="110"/>
      <c r="E11" s="110"/>
      <c r="F11" s="110"/>
      <c r="G11" s="110"/>
      <c r="H11" s="110"/>
      <c r="I11" s="110"/>
      <c r="J11" s="111"/>
      <c r="K11" s="59" t="s">
        <v>32</v>
      </c>
      <c r="L11" s="48">
        <v>1</v>
      </c>
      <c r="M11" s="45">
        <v>1</v>
      </c>
      <c r="N11" s="49">
        <v>1</v>
      </c>
      <c r="O11" s="45">
        <v>0</v>
      </c>
      <c r="P11" s="47">
        <v>1</v>
      </c>
      <c r="Q11" s="45">
        <v>0</v>
      </c>
      <c r="R11" s="48">
        <v>0</v>
      </c>
      <c r="S11" s="45">
        <v>0</v>
      </c>
      <c r="T11" s="49">
        <v>0</v>
      </c>
      <c r="U11" s="47">
        <v>0</v>
      </c>
      <c r="V11" s="48">
        <v>0</v>
      </c>
      <c r="W11" s="45">
        <v>0</v>
      </c>
      <c r="X11" s="59" t="s">
        <v>32</v>
      </c>
      <c r="Y11" s="62" t="s">
        <v>32</v>
      </c>
    </row>
    <row r="12" spans="1:25" ht="30" customHeight="1">
      <c r="A12" s="19">
        <v>6</v>
      </c>
      <c r="B12" s="28" t="s">
        <v>57</v>
      </c>
      <c r="C12" s="85"/>
      <c r="D12" s="85"/>
      <c r="E12" s="85"/>
      <c r="F12" s="85"/>
      <c r="G12" s="85"/>
      <c r="H12" s="85"/>
      <c r="I12" s="85"/>
      <c r="J12" s="86"/>
      <c r="K12" s="43">
        <v>52</v>
      </c>
      <c r="L12" s="64">
        <v>47</v>
      </c>
      <c r="M12" s="64">
        <f aca="true" t="shared" si="2" ref="M12:U12">M8+M9-M10-M11</f>
        <v>47</v>
      </c>
      <c r="N12" s="64">
        <f t="shared" si="2"/>
        <v>47</v>
      </c>
      <c r="O12" s="64">
        <f t="shared" si="2"/>
        <v>50</v>
      </c>
      <c r="P12" s="64">
        <f t="shared" si="2"/>
        <v>51</v>
      </c>
      <c r="Q12" s="64">
        <f t="shared" si="2"/>
        <v>51</v>
      </c>
      <c r="R12" s="64">
        <f t="shared" si="2"/>
        <v>53</v>
      </c>
      <c r="S12" s="64">
        <f t="shared" si="2"/>
        <v>54</v>
      </c>
      <c r="T12" s="64">
        <f t="shared" si="2"/>
        <v>55</v>
      </c>
      <c r="U12" s="64">
        <f t="shared" si="2"/>
        <v>55</v>
      </c>
      <c r="V12" s="64">
        <f>V8+V9-V10-V11</f>
        <v>60</v>
      </c>
      <c r="W12" s="64">
        <f>W8+W9-W10-W11</f>
        <v>61</v>
      </c>
      <c r="X12" s="62" t="s">
        <v>32</v>
      </c>
      <c r="Y12" s="59" t="s">
        <v>32</v>
      </c>
    </row>
    <row r="13" spans="1:25" ht="30" customHeight="1">
      <c r="A13" s="19">
        <v>7</v>
      </c>
      <c r="B13" s="112" t="s">
        <v>50</v>
      </c>
      <c r="C13" s="110"/>
      <c r="D13" s="110"/>
      <c r="E13" s="110"/>
      <c r="F13" s="110"/>
      <c r="G13" s="110"/>
      <c r="H13" s="110"/>
      <c r="I13" s="110"/>
      <c r="J13" s="111"/>
      <c r="K13" s="59" t="s">
        <v>32</v>
      </c>
      <c r="L13" s="60">
        <v>2</v>
      </c>
      <c r="M13" s="60">
        <f aca="true" t="shared" si="3" ref="M13:W13">L18</f>
        <v>3</v>
      </c>
      <c r="N13" s="60">
        <v>8</v>
      </c>
      <c r="O13" s="60">
        <f t="shared" si="3"/>
        <v>0</v>
      </c>
      <c r="P13" s="60">
        <f t="shared" si="3"/>
        <v>0</v>
      </c>
      <c r="Q13" s="60">
        <f t="shared" si="3"/>
        <v>3</v>
      </c>
      <c r="R13" s="60">
        <f t="shared" si="3"/>
        <v>3</v>
      </c>
      <c r="S13" s="60">
        <f>R18</f>
        <v>2</v>
      </c>
      <c r="T13" s="60">
        <f t="shared" si="3"/>
        <v>1</v>
      </c>
      <c r="U13" s="60">
        <f t="shared" si="3"/>
        <v>0</v>
      </c>
      <c r="V13" s="60">
        <f t="shared" si="3"/>
        <v>4</v>
      </c>
      <c r="W13" s="60">
        <f t="shared" si="3"/>
        <v>1</v>
      </c>
      <c r="X13" s="59" t="s">
        <v>32</v>
      </c>
      <c r="Y13" s="59" t="s">
        <v>32</v>
      </c>
    </row>
    <row r="14" spans="1:25" ht="30" customHeight="1">
      <c r="A14" s="19">
        <v>8</v>
      </c>
      <c r="B14" s="28" t="s">
        <v>39</v>
      </c>
      <c r="C14" s="85"/>
      <c r="D14" s="85"/>
      <c r="E14" s="85"/>
      <c r="F14" s="85"/>
      <c r="G14" s="85"/>
      <c r="H14" s="85"/>
      <c r="I14" s="85"/>
      <c r="J14" s="86"/>
      <c r="K14" s="62" t="s">
        <v>32</v>
      </c>
      <c r="L14" s="40">
        <v>0</v>
      </c>
      <c r="M14" s="46">
        <v>0</v>
      </c>
      <c r="N14" s="40">
        <v>0</v>
      </c>
      <c r="O14" s="46">
        <v>0</v>
      </c>
      <c r="P14" s="40">
        <v>0</v>
      </c>
      <c r="Q14" s="46">
        <v>0</v>
      </c>
      <c r="R14" s="40">
        <v>0</v>
      </c>
      <c r="S14" s="46">
        <v>0</v>
      </c>
      <c r="T14" s="40">
        <v>0</v>
      </c>
      <c r="U14" s="46">
        <v>0</v>
      </c>
      <c r="V14" s="40">
        <v>0</v>
      </c>
      <c r="W14" s="45">
        <v>0</v>
      </c>
      <c r="X14" s="59" t="s">
        <v>32</v>
      </c>
      <c r="Y14" s="62" t="s">
        <v>32</v>
      </c>
    </row>
    <row r="15" spans="1:25" ht="30" customHeight="1">
      <c r="A15" s="19">
        <v>9</v>
      </c>
      <c r="B15" s="28" t="s">
        <v>40</v>
      </c>
      <c r="C15" s="20"/>
      <c r="D15" s="20"/>
      <c r="E15" s="20"/>
      <c r="F15" s="20"/>
      <c r="G15" s="20"/>
      <c r="H15" s="20"/>
      <c r="I15" s="20"/>
      <c r="J15" s="90"/>
      <c r="K15" s="59" t="s">
        <v>32</v>
      </c>
      <c r="L15" s="40">
        <v>2</v>
      </c>
      <c r="M15" s="46">
        <v>1</v>
      </c>
      <c r="N15" s="40">
        <v>0</v>
      </c>
      <c r="O15" s="46">
        <v>0</v>
      </c>
      <c r="P15" s="40">
        <v>3</v>
      </c>
      <c r="Q15" s="46">
        <v>3</v>
      </c>
      <c r="R15" s="50">
        <v>2</v>
      </c>
      <c r="S15" s="40">
        <v>2</v>
      </c>
      <c r="T15" s="46">
        <v>0</v>
      </c>
      <c r="U15" s="40">
        <v>4</v>
      </c>
      <c r="V15" s="51">
        <v>4</v>
      </c>
      <c r="W15" s="40">
        <v>0</v>
      </c>
      <c r="X15" s="63" t="s">
        <v>32</v>
      </c>
      <c r="Y15" s="59" t="s">
        <v>32</v>
      </c>
    </row>
    <row r="16" spans="1:25" ht="30" customHeight="1">
      <c r="A16" s="19">
        <v>10</v>
      </c>
      <c r="B16" s="28" t="s">
        <v>41</v>
      </c>
      <c r="C16" s="85"/>
      <c r="D16" s="85"/>
      <c r="E16" s="85"/>
      <c r="F16" s="85"/>
      <c r="G16" s="85"/>
      <c r="H16" s="85"/>
      <c r="I16" s="85"/>
      <c r="J16" s="86"/>
      <c r="K16" s="59" t="s">
        <v>32</v>
      </c>
      <c r="L16" s="50">
        <v>2</v>
      </c>
      <c r="M16" s="40">
        <v>4</v>
      </c>
      <c r="N16" s="51">
        <v>8</v>
      </c>
      <c r="O16" s="40">
        <v>0</v>
      </c>
      <c r="P16" s="46">
        <v>0</v>
      </c>
      <c r="Q16" s="40">
        <v>3</v>
      </c>
      <c r="R16" s="50">
        <v>3</v>
      </c>
      <c r="S16" s="40">
        <v>3</v>
      </c>
      <c r="T16" s="51">
        <v>1</v>
      </c>
      <c r="U16" s="46">
        <v>0</v>
      </c>
      <c r="V16" s="50">
        <v>7</v>
      </c>
      <c r="W16" s="40">
        <v>0</v>
      </c>
      <c r="X16" s="62" t="s">
        <v>32</v>
      </c>
      <c r="Y16" s="62" t="s">
        <v>32</v>
      </c>
    </row>
    <row r="17" spans="1:25" s="8" customFormat="1" ht="30" customHeight="1">
      <c r="A17" s="22">
        <v>11</v>
      </c>
      <c r="B17" s="103" t="s">
        <v>52</v>
      </c>
      <c r="C17" s="85"/>
      <c r="D17" s="85"/>
      <c r="E17" s="85"/>
      <c r="F17" s="85"/>
      <c r="G17" s="85"/>
      <c r="H17" s="85"/>
      <c r="I17" s="85"/>
      <c r="J17" s="86"/>
      <c r="K17" s="63" t="s">
        <v>32</v>
      </c>
      <c r="L17" s="65">
        <f aca="true" t="shared" si="4" ref="L17:U17">L10+L16</f>
        <v>2</v>
      </c>
      <c r="M17" s="65">
        <f t="shared" si="4"/>
        <v>4</v>
      </c>
      <c r="N17" s="65">
        <f t="shared" si="4"/>
        <v>8</v>
      </c>
      <c r="O17" s="65">
        <f t="shared" si="4"/>
        <v>0</v>
      </c>
      <c r="P17" s="65">
        <f t="shared" si="4"/>
        <v>0</v>
      </c>
      <c r="Q17" s="65">
        <v>3</v>
      </c>
      <c r="R17" s="65">
        <f t="shared" si="4"/>
        <v>3</v>
      </c>
      <c r="S17" s="65">
        <f t="shared" si="4"/>
        <v>4</v>
      </c>
      <c r="T17" s="65">
        <f t="shared" si="4"/>
        <v>1</v>
      </c>
      <c r="U17" s="65">
        <f t="shared" si="4"/>
        <v>0</v>
      </c>
      <c r="V17" s="65">
        <f>V10+V16</f>
        <v>7</v>
      </c>
      <c r="W17" s="65">
        <f>W10+W16</f>
        <v>0</v>
      </c>
      <c r="X17" s="66">
        <f>SUM(L17:W17)</f>
        <v>32</v>
      </c>
      <c r="Y17" s="54">
        <v>25</v>
      </c>
    </row>
    <row r="18" spans="1:25" ht="30" customHeight="1">
      <c r="A18" s="19">
        <v>12</v>
      </c>
      <c r="B18" s="28" t="s">
        <v>51</v>
      </c>
      <c r="C18" s="20"/>
      <c r="D18" s="20"/>
      <c r="E18" s="20"/>
      <c r="F18" s="20"/>
      <c r="G18" s="20"/>
      <c r="H18" s="20"/>
      <c r="I18" s="20"/>
      <c r="J18" s="90"/>
      <c r="K18" s="43"/>
      <c r="L18" s="67">
        <v>3</v>
      </c>
      <c r="M18" s="67">
        <v>0</v>
      </c>
      <c r="N18" s="67">
        <f aca="true" t="shared" si="5" ref="N18:V18">N13-N14+N15-N16</f>
        <v>0</v>
      </c>
      <c r="O18" s="67">
        <f t="shared" si="5"/>
        <v>0</v>
      </c>
      <c r="P18" s="67">
        <f t="shared" si="5"/>
        <v>3</v>
      </c>
      <c r="Q18" s="67">
        <f t="shared" si="5"/>
        <v>3</v>
      </c>
      <c r="R18" s="67">
        <f t="shared" si="5"/>
        <v>2</v>
      </c>
      <c r="S18" s="67">
        <f>S13-S14+S15-S16</f>
        <v>1</v>
      </c>
      <c r="T18" s="67">
        <f t="shared" si="5"/>
        <v>0</v>
      </c>
      <c r="U18" s="67">
        <f t="shared" si="5"/>
        <v>4</v>
      </c>
      <c r="V18" s="67">
        <f t="shared" si="5"/>
        <v>1</v>
      </c>
      <c r="W18" s="67">
        <f>W13-W14+W15-W16</f>
        <v>1</v>
      </c>
      <c r="X18" s="59" t="s">
        <v>32</v>
      </c>
      <c r="Y18" s="62" t="s">
        <v>32</v>
      </c>
    </row>
    <row r="19" spans="1:25" ht="30" customHeight="1">
      <c r="A19" s="19">
        <v>13</v>
      </c>
      <c r="B19" s="97" t="s">
        <v>49</v>
      </c>
      <c r="C19" s="95"/>
      <c r="D19" s="95"/>
      <c r="E19" s="95"/>
      <c r="F19" s="95"/>
      <c r="G19" s="95"/>
      <c r="H19" s="95"/>
      <c r="I19" s="95"/>
      <c r="J19" s="96"/>
      <c r="K19" s="59" t="s">
        <v>32</v>
      </c>
      <c r="L19" s="48">
        <v>2</v>
      </c>
      <c r="M19" s="50">
        <v>1</v>
      </c>
      <c r="N19" s="45">
        <v>1</v>
      </c>
      <c r="O19" s="47">
        <v>1</v>
      </c>
      <c r="P19" s="40">
        <v>0</v>
      </c>
      <c r="Q19" s="49">
        <v>1</v>
      </c>
      <c r="R19" s="48">
        <v>1</v>
      </c>
      <c r="S19" s="45">
        <v>2</v>
      </c>
      <c r="T19" s="47">
        <v>0</v>
      </c>
      <c r="U19" s="45">
        <v>1</v>
      </c>
      <c r="V19" s="46">
        <v>1</v>
      </c>
      <c r="W19" s="45">
        <v>2</v>
      </c>
      <c r="X19" s="62" t="s">
        <v>32</v>
      </c>
      <c r="Y19" s="59" t="s">
        <v>32</v>
      </c>
    </row>
    <row r="20" spans="1:28" s="6" customFormat="1" ht="30" customHeight="1">
      <c r="A20" s="22">
        <v>14</v>
      </c>
      <c r="B20" s="27" t="s">
        <v>53</v>
      </c>
      <c r="C20" s="85"/>
      <c r="D20" s="85"/>
      <c r="E20" s="85"/>
      <c r="F20" s="85"/>
      <c r="G20" s="85"/>
      <c r="H20" s="85"/>
      <c r="I20" s="85"/>
      <c r="J20" s="86"/>
      <c r="K20" s="63" t="s">
        <v>32</v>
      </c>
      <c r="L20" s="60">
        <f>L9+L19</f>
        <v>3</v>
      </c>
      <c r="M20" s="60">
        <f aca="true" t="shared" si="6" ref="M20:U20">M9+M19</f>
        <v>2</v>
      </c>
      <c r="N20" s="60">
        <f t="shared" si="6"/>
        <v>2</v>
      </c>
      <c r="O20" s="60">
        <f t="shared" si="6"/>
        <v>4</v>
      </c>
      <c r="P20" s="60">
        <f t="shared" si="6"/>
        <v>2</v>
      </c>
      <c r="Q20" s="60">
        <f t="shared" si="6"/>
        <v>1</v>
      </c>
      <c r="R20" s="60">
        <f t="shared" si="6"/>
        <v>3</v>
      </c>
      <c r="S20" s="60">
        <f t="shared" si="6"/>
        <v>4</v>
      </c>
      <c r="T20" s="60">
        <f t="shared" si="6"/>
        <v>1</v>
      </c>
      <c r="U20" s="60">
        <f t="shared" si="6"/>
        <v>1</v>
      </c>
      <c r="V20" s="60">
        <f>V9+V19</f>
        <v>6</v>
      </c>
      <c r="W20" s="60">
        <f>W9+W19</f>
        <v>3</v>
      </c>
      <c r="X20" s="68">
        <f>SUM(L20:W20)</f>
        <v>32</v>
      </c>
      <c r="Y20" s="62" t="s">
        <v>32</v>
      </c>
      <c r="AB20" s="2"/>
    </row>
    <row r="21" spans="1:25" s="8" customFormat="1" ht="30" customHeight="1" thickBot="1">
      <c r="A21" s="24">
        <v>15</v>
      </c>
      <c r="B21" s="91" t="s">
        <v>54</v>
      </c>
      <c r="C21" s="25"/>
      <c r="D21" s="25"/>
      <c r="E21" s="25"/>
      <c r="F21" s="25"/>
      <c r="G21" s="25"/>
      <c r="H21" s="25"/>
      <c r="I21" s="25"/>
      <c r="J21" s="92"/>
      <c r="K21" s="44"/>
      <c r="L21" s="69">
        <f>L7+L10+L16-L20</f>
        <v>250</v>
      </c>
      <c r="M21" s="69">
        <f aca="true" t="shared" si="7" ref="M21:U21">M7+M10+M16-M20</f>
        <v>252</v>
      </c>
      <c r="N21" s="69">
        <f t="shared" si="7"/>
        <v>258</v>
      </c>
      <c r="O21" s="69">
        <f t="shared" si="7"/>
        <v>254</v>
      </c>
      <c r="P21" s="69">
        <f t="shared" si="7"/>
        <v>252</v>
      </c>
      <c r="Q21" s="69">
        <f t="shared" si="7"/>
        <v>254</v>
      </c>
      <c r="R21" s="69">
        <f t="shared" si="7"/>
        <v>254</v>
      </c>
      <c r="S21" s="69">
        <f t="shared" si="7"/>
        <v>254</v>
      </c>
      <c r="T21" s="69">
        <f t="shared" si="7"/>
        <v>254</v>
      </c>
      <c r="U21" s="69">
        <f t="shared" si="7"/>
        <v>253</v>
      </c>
      <c r="V21" s="69">
        <f>V7+V10+V16-V20</f>
        <v>254</v>
      </c>
      <c r="W21" s="69">
        <f>W7+W10+W16-W20</f>
        <v>251</v>
      </c>
      <c r="X21" s="70" t="s">
        <v>32</v>
      </c>
      <c r="Y21" s="55">
        <v>252</v>
      </c>
    </row>
    <row r="22" spans="1:25" ht="24.75" customHeight="1">
      <c r="A22" s="83" t="s">
        <v>42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6" ht="24.75" customHeight="1">
      <c r="A23" s="1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4"/>
      <c r="Z23" s="7" t="s">
        <v>21</v>
      </c>
    </row>
    <row r="24" spans="1:25" ht="24.75" customHeight="1">
      <c r="A24" s="13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thickBot="1">
      <c r="A26" s="12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54.75" customHeight="1" thickBot="1">
      <c r="A27" s="17" t="s">
        <v>34</v>
      </c>
      <c r="B27" s="124" t="s">
        <v>17</v>
      </c>
      <c r="C27" s="122"/>
      <c r="D27" s="122"/>
      <c r="E27" s="122"/>
      <c r="F27" s="122"/>
      <c r="G27" s="122"/>
      <c r="H27" s="122"/>
      <c r="I27" s="122"/>
      <c r="J27" s="123"/>
      <c r="K27" s="102" t="s">
        <v>0</v>
      </c>
      <c r="L27" s="98" t="s">
        <v>1</v>
      </c>
      <c r="M27" s="99" t="s">
        <v>2</v>
      </c>
      <c r="N27" s="98" t="s">
        <v>3</v>
      </c>
      <c r="O27" s="99" t="s">
        <v>4</v>
      </c>
      <c r="P27" s="98" t="s">
        <v>5</v>
      </c>
      <c r="Q27" s="99" t="s">
        <v>6</v>
      </c>
      <c r="R27" s="98" t="s">
        <v>7</v>
      </c>
      <c r="S27" s="99" t="s">
        <v>8</v>
      </c>
      <c r="T27" s="98" t="s">
        <v>9</v>
      </c>
      <c r="U27" s="99" t="s">
        <v>10</v>
      </c>
      <c r="V27" s="98" t="s">
        <v>11</v>
      </c>
      <c r="W27" s="99" t="s">
        <v>12</v>
      </c>
      <c r="X27" s="101" t="s">
        <v>13</v>
      </c>
      <c r="Y27" s="16" t="s">
        <v>14</v>
      </c>
    </row>
    <row r="28" spans="1:25" ht="30" customHeight="1">
      <c r="A28" s="18">
        <v>16</v>
      </c>
      <c r="B28" s="26" t="s">
        <v>58</v>
      </c>
      <c r="C28" s="93"/>
      <c r="D28" s="93"/>
      <c r="E28" s="93"/>
      <c r="F28" s="93"/>
      <c r="G28" s="93"/>
      <c r="H28" s="93"/>
      <c r="I28" s="93"/>
      <c r="J28" s="94"/>
      <c r="K28" s="57" t="s">
        <v>32</v>
      </c>
      <c r="L28" s="72">
        <v>250</v>
      </c>
      <c r="M28" s="73">
        <f aca="true" t="shared" si="8" ref="M28:W28">M21</f>
        <v>252</v>
      </c>
      <c r="N28" s="72">
        <f t="shared" si="8"/>
        <v>258</v>
      </c>
      <c r="O28" s="73">
        <f t="shared" si="8"/>
        <v>254</v>
      </c>
      <c r="P28" s="72">
        <f t="shared" si="8"/>
        <v>252</v>
      </c>
      <c r="Q28" s="73">
        <f t="shared" si="8"/>
        <v>254</v>
      </c>
      <c r="R28" s="72">
        <f t="shared" si="8"/>
        <v>254</v>
      </c>
      <c r="S28" s="73">
        <f t="shared" si="8"/>
        <v>254</v>
      </c>
      <c r="T28" s="72">
        <f t="shared" si="8"/>
        <v>254</v>
      </c>
      <c r="U28" s="73">
        <f t="shared" si="8"/>
        <v>253</v>
      </c>
      <c r="V28" s="72">
        <f t="shared" si="8"/>
        <v>254</v>
      </c>
      <c r="W28" s="74">
        <f t="shared" si="8"/>
        <v>251</v>
      </c>
      <c r="X28" s="57" t="s">
        <v>32</v>
      </c>
      <c r="Y28" s="57" t="s">
        <v>32</v>
      </c>
    </row>
    <row r="29" spans="1:25" ht="30" customHeight="1">
      <c r="A29" s="19">
        <v>17</v>
      </c>
      <c r="B29" s="28" t="s">
        <v>25</v>
      </c>
      <c r="C29" s="85"/>
      <c r="D29" s="85"/>
      <c r="E29" s="85"/>
      <c r="F29" s="85"/>
      <c r="G29" s="85"/>
      <c r="H29" s="85"/>
      <c r="I29" s="85"/>
      <c r="J29" s="86"/>
      <c r="K29" s="59" t="s">
        <v>32</v>
      </c>
      <c r="L29" s="40">
        <v>196</v>
      </c>
      <c r="M29" s="46">
        <v>215</v>
      </c>
      <c r="N29" s="40">
        <v>190</v>
      </c>
      <c r="O29" s="46">
        <v>208</v>
      </c>
      <c r="P29" s="40"/>
      <c r="Q29" s="46">
        <v>198</v>
      </c>
      <c r="R29" s="40">
        <v>174</v>
      </c>
      <c r="S29" s="46">
        <v>197</v>
      </c>
      <c r="T29" s="40">
        <v>171</v>
      </c>
      <c r="U29" s="46">
        <v>183</v>
      </c>
      <c r="V29" s="40">
        <v>183</v>
      </c>
      <c r="W29" s="49"/>
      <c r="X29" s="61" t="s">
        <v>32</v>
      </c>
      <c r="Y29" s="61" t="s">
        <v>32</v>
      </c>
    </row>
    <row r="30" spans="1:25" s="8" customFormat="1" ht="30" customHeight="1">
      <c r="A30" s="22">
        <v>18</v>
      </c>
      <c r="B30" s="27" t="s">
        <v>59</v>
      </c>
      <c r="C30" s="85"/>
      <c r="D30" s="85"/>
      <c r="E30" s="85"/>
      <c r="F30" s="85"/>
      <c r="G30" s="85"/>
      <c r="H30" s="85"/>
      <c r="I30" s="85"/>
      <c r="J30" s="86"/>
      <c r="K30" s="62" t="s">
        <v>32</v>
      </c>
      <c r="L30" s="75">
        <f aca="true" t="shared" si="9" ref="L30:W30">L29/L28</f>
        <v>0.784</v>
      </c>
      <c r="M30" s="76">
        <f t="shared" si="9"/>
        <v>0.8531746031746031</v>
      </c>
      <c r="N30" s="75">
        <f t="shared" si="9"/>
        <v>0.7364341085271318</v>
      </c>
      <c r="O30" s="76">
        <f t="shared" si="9"/>
        <v>0.8188976377952756</v>
      </c>
      <c r="P30" s="75">
        <f t="shared" si="9"/>
        <v>0</v>
      </c>
      <c r="Q30" s="76">
        <f t="shared" si="9"/>
        <v>0.7795275590551181</v>
      </c>
      <c r="R30" s="75">
        <f t="shared" si="9"/>
        <v>0.6850393700787402</v>
      </c>
      <c r="S30" s="76">
        <f t="shared" si="9"/>
        <v>0.7755905511811023</v>
      </c>
      <c r="T30" s="75">
        <f t="shared" si="9"/>
        <v>0.6732283464566929</v>
      </c>
      <c r="U30" s="76">
        <f t="shared" si="9"/>
        <v>0.7233201581027668</v>
      </c>
      <c r="V30" s="75">
        <f t="shared" si="9"/>
        <v>0.7204724409448819</v>
      </c>
      <c r="W30" s="76">
        <f t="shared" si="9"/>
        <v>0</v>
      </c>
      <c r="X30" s="59" t="s">
        <v>32</v>
      </c>
      <c r="Y30" s="41" t="s">
        <v>23</v>
      </c>
    </row>
    <row r="31" spans="1:25" s="8" customFormat="1" ht="30" customHeight="1">
      <c r="A31" s="22">
        <v>19</v>
      </c>
      <c r="B31" s="27" t="s">
        <v>44</v>
      </c>
      <c r="C31" s="85"/>
      <c r="D31" s="85"/>
      <c r="E31" s="85"/>
      <c r="F31" s="85"/>
      <c r="G31" s="85"/>
      <c r="H31" s="85"/>
      <c r="I31" s="85"/>
      <c r="J31" s="86"/>
      <c r="K31" s="59" t="s">
        <v>32</v>
      </c>
      <c r="L31" s="42">
        <v>6</v>
      </c>
      <c r="M31" s="52">
        <v>11</v>
      </c>
      <c r="N31" s="42">
        <v>0</v>
      </c>
      <c r="O31" s="52">
        <v>4</v>
      </c>
      <c r="P31" s="42"/>
      <c r="Q31" s="52">
        <v>5</v>
      </c>
      <c r="R31" s="42">
        <v>2</v>
      </c>
      <c r="S31" s="52">
        <v>2</v>
      </c>
      <c r="T31" s="42">
        <v>4</v>
      </c>
      <c r="U31" s="52">
        <v>4</v>
      </c>
      <c r="V31" s="42">
        <v>7</v>
      </c>
      <c r="W31" s="53"/>
      <c r="X31" s="77">
        <f>SUM(L31:W31)</f>
        <v>45</v>
      </c>
      <c r="Y31" s="54" t="s">
        <v>24</v>
      </c>
    </row>
    <row r="32" spans="1:26" ht="30" customHeight="1">
      <c r="A32" s="19">
        <v>20</v>
      </c>
      <c r="B32" s="28" t="s">
        <v>47</v>
      </c>
      <c r="C32" s="85"/>
      <c r="D32" s="85"/>
      <c r="E32" s="85"/>
      <c r="F32" s="85"/>
      <c r="G32" s="85"/>
      <c r="H32" s="85"/>
      <c r="I32" s="85"/>
      <c r="J32" s="86"/>
      <c r="K32" s="59" t="s">
        <v>32</v>
      </c>
      <c r="L32" s="40">
        <v>0</v>
      </c>
      <c r="M32" s="46">
        <v>1</v>
      </c>
      <c r="N32" s="40">
        <v>1</v>
      </c>
      <c r="O32" s="46"/>
      <c r="P32" s="40"/>
      <c r="Q32" s="46">
        <v>1</v>
      </c>
      <c r="R32" s="40">
        <v>1</v>
      </c>
      <c r="S32" s="46">
        <v>1</v>
      </c>
      <c r="T32" s="40">
        <v>1</v>
      </c>
      <c r="U32" s="46">
        <v>2</v>
      </c>
      <c r="V32" s="40">
        <v>1</v>
      </c>
      <c r="W32" s="51"/>
      <c r="X32" s="62" t="s">
        <v>32</v>
      </c>
      <c r="Y32" s="82" t="s">
        <v>32</v>
      </c>
      <c r="Z32" s="6"/>
    </row>
    <row r="33" spans="1:26" ht="30" customHeight="1" thickBot="1">
      <c r="A33" s="29">
        <v>21</v>
      </c>
      <c r="B33" s="87" t="s">
        <v>60</v>
      </c>
      <c r="C33" s="30"/>
      <c r="D33" s="30"/>
      <c r="E33" s="31"/>
      <c r="F33" s="31"/>
      <c r="G33" s="31"/>
      <c r="H33" s="31"/>
      <c r="I33" s="31"/>
      <c r="J33" s="31"/>
      <c r="K33" s="71" t="s">
        <v>32</v>
      </c>
      <c r="L33" s="78">
        <f>L29+L31+L32</f>
        <v>202</v>
      </c>
      <c r="M33" s="79">
        <f aca="true" t="shared" si="10" ref="M33:W33">M29+M31+M32</f>
        <v>227</v>
      </c>
      <c r="N33" s="78">
        <f t="shared" si="10"/>
        <v>191</v>
      </c>
      <c r="O33" s="79">
        <f t="shared" si="10"/>
        <v>212</v>
      </c>
      <c r="P33" s="78">
        <f t="shared" si="10"/>
        <v>0</v>
      </c>
      <c r="Q33" s="79">
        <f t="shared" si="10"/>
        <v>204</v>
      </c>
      <c r="R33" s="78">
        <f t="shared" si="10"/>
        <v>177</v>
      </c>
      <c r="S33" s="79">
        <f t="shared" si="10"/>
        <v>200</v>
      </c>
      <c r="T33" s="78">
        <f t="shared" si="10"/>
        <v>176</v>
      </c>
      <c r="U33" s="79">
        <f t="shared" si="10"/>
        <v>189</v>
      </c>
      <c r="V33" s="78">
        <f t="shared" si="10"/>
        <v>191</v>
      </c>
      <c r="W33" s="80">
        <f t="shared" si="10"/>
        <v>0</v>
      </c>
      <c r="X33" s="70" t="s">
        <v>32</v>
      </c>
      <c r="Y33" s="81" t="s">
        <v>32</v>
      </c>
      <c r="Z33" s="6"/>
    </row>
    <row r="34" spans="1:26" ht="30" customHeight="1">
      <c r="A34" s="83" t="s">
        <v>45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6" t="s">
        <v>21</v>
      </c>
    </row>
    <row r="35" spans="1:26" ht="30" customHeight="1">
      <c r="A35" s="35" t="s">
        <v>46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6"/>
    </row>
    <row r="36" spans="1:26" ht="30" customHeight="1">
      <c r="A36" s="34" t="s">
        <v>19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6"/>
    </row>
    <row r="37" spans="1:26" ht="30" customHeight="1">
      <c r="A37" s="35" t="s">
        <v>18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6"/>
    </row>
    <row r="38" spans="1:26" ht="30" customHeight="1">
      <c r="A38" s="35" t="s">
        <v>20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6"/>
    </row>
    <row r="39" spans="1:26" ht="30" customHeight="1">
      <c r="A39" s="35" t="s">
        <v>26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6"/>
    </row>
    <row r="40" spans="1:26" ht="30" customHeight="1">
      <c r="A40" s="3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6"/>
    </row>
    <row r="41" spans="1:26" ht="30" customHeight="1">
      <c r="A41" s="23"/>
      <c r="B41" s="23"/>
      <c r="C41" s="23"/>
      <c r="D41" s="56" t="s">
        <v>36</v>
      </c>
      <c r="E41" s="116" t="s">
        <v>62</v>
      </c>
      <c r="F41" s="117"/>
      <c r="G41" s="117"/>
      <c r="H41" s="117"/>
      <c r="I41" s="118"/>
      <c r="J41" s="104"/>
      <c r="K41" s="104"/>
      <c r="L41" s="104"/>
      <c r="M41" s="104"/>
      <c r="N41" s="15" t="s">
        <v>31</v>
      </c>
      <c r="O41" s="113">
        <v>41597</v>
      </c>
      <c r="P41" s="114"/>
      <c r="Q41" s="114"/>
      <c r="R41" s="115"/>
      <c r="S41" s="36"/>
      <c r="T41" s="36"/>
      <c r="U41" s="36"/>
      <c r="V41" s="36"/>
      <c r="W41" s="36"/>
      <c r="X41" s="36"/>
      <c r="Y41" s="36"/>
      <c r="Z41" s="6"/>
    </row>
    <row r="42" spans="1:26" ht="30" customHeight="1">
      <c r="A42" s="33" t="s">
        <v>33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6"/>
    </row>
    <row r="43" spans="1:25" ht="30" customHeight="1">
      <c r="A43" s="37" t="s">
        <v>61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6" ht="24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 t="s">
        <v>21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6"/>
    </row>
    <row r="45" spans="1:25" ht="24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</sheetData>
  <sheetProtection/>
  <mergeCells count="9">
    <mergeCell ref="B1:X1"/>
    <mergeCell ref="B7:J7"/>
    <mergeCell ref="B11:J11"/>
    <mergeCell ref="B13:J13"/>
    <mergeCell ref="O41:R41"/>
    <mergeCell ref="E41:I41"/>
    <mergeCell ref="K3:L3"/>
    <mergeCell ref="B6:J6"/>
    <mergeCell ref="B27:J27"/>
  </mergeCells>
  <printOptions/>
  <pageMargins left="0.5" right="0.5" top="0.5" bottom="0.5" header="0.25" footer="0.25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Stedman</dc:creator>
  <cp:keywords/>
  <dc:description/>
  <cp:lastModifiedBy>Phil Goff</cp:lastModifiedBy>
  <cp:lastPrinted>2013-08-21T20:49:09Z</cp:lastPrinted>
  <dcterms:created xsi:type="dcterms:W3CDTF">2009-08-22T04:46:48Z</dcterms:created>
  <dcterms:modified xsi:type="dcterms:W3CDTF">2017-04-29T14:12:11Z</dcterms:modified>
  <cp:category/>
  <cp:version/>
  <cp:contentType/>
  <cp:contentStatus/>
</cp:coreProperties>
</file>